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162939e1d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分析" sheetId="1" r:id="Rbb68e45b9df8492c"/>
    <x:sheet xmlns:r="http://schemas.openxmlformats.org/officeDocument/2006/relationships" name="原始数据" sheetId="2" r:id="R1be147b918fb46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"/>
  </x:numFmts>
  <x:fonts count="5">
    <x:font>
      <x:sz val="11"/>
      <x:name val="Carlito"/>
    </x:font>
    <x:font>
      <x:sz val="11"/>
      <x:color rgb="FF292929"/>
      <x:name val="Arial"/>
    </x:font>
    <x:font>
      <x:b/>
      <x:sz val="16"/>
      <x:color rgb="FF292929"/>
      <x:name val="Arial"/>
    </x:font>
    <x:font>
      <x:b/>
      <x:sz val="11"/>
      <x:color rgb="FFFFFFFF"/>
      <x:name val="Arial"/>
    </x:font>
    <x:font>
      <x:b/>
      <x:sz val="11"/>
      <x:color rgb="FF29292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B4C59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A0A0A0"/>
      </x:top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9041f21504831" /><Relationship Type="http://schemas.openxmlformats.org/officeDocument/2006/relationships/theme" Target="/xl/theme/theme1.xml" Id="Re56ef3c8e5694afe" /><Relationship Type="http://schemas.openxmlformats.org/officeDocument/2006/relationships/sharedStrings" Target="/xl/sharedStrings.xml" Id="Rf6d55608f7e342e7" /><Relationship Type="http://schemas.openxmlformats.org/officeDocument/2006/relationships/worksheet" Target="/xl/worksheets/sheet1.xml" Id="Rbb68e45b9df8492c" /><Relationship Type="http://schemas.openxmlformats.org/officeDocument/2006/relationships/worksheet" Target="/xl/worksheets/sheet2.xml" Id="R1be147b918fb46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383E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订单分析面试练习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规则：保留首条相同订单，统计paid订单，退款扣减净额。原始数据均为原创教学设定。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6" t="str">
        <x:v>渠道</x:v>
      </x:c>
      <x:c r="B6" s="6" t="str">
        <x:v>支付订单数</x:v>
      </x:c>
      <x:c r="C6" s="6" t="str">
        <x:v>实付金额</x:v>
      </x:c>
      <x:c r="D6" s="6" t="str">
        <x:v>退款后净额</x:v>
      </x:c>
      <x:c r="E6" s="6" t="str">
        <x:v>每支付订单净额</x:v>
      </x:c>
      <x:c r="F6" s="2"/>
      <x:c r="G6" s="2"/>
      <x:c r="H6" s="2"/>
    </x:row>
    <x:row r="7" ht="24" customHeight="1">
      <x:c r="A7" s="2" t="str">
        <x:v>search</x:v>
      </x:c>
      <x:c r="B7" s="7" t="n">
        <x:f>SUMIFS($G$20:$G$31,$B$20:$B$31,A7)</x:f>
        <x:v>4</x:v>
      </x:c>
      <x:c r="C7" s="7" t="n">
        <x:f>SUMIFS($D$20:$D$31,$B$20:$B$31,A7,$G$20:$G$31,1)</x:f>
        <x:v>380</x:v>
      </x:c>
      <x:c r="D7" s="7" t="n">
        <x:f>SUMIFS($H$20:$H$31,$B$20:$B$31,A7)</x:f>
        <x:v>360</x:v>
      </x:c>
      <x:c r="E7" s="8" t="n">
        <x:f>IF(B7=0,"n.a.",D7/B7)</x:f>
        <x:v>90</x:v>
      </x:c>
      <x:c r="F7" s="2"/>
      <x:c r="G7" s="2"/>
      <x:c r="H7" s="2"/>
    </x:row>
    <x:row r="8" ht="24" customHeight="1">
      <x:c r="A8" s="2" t="str">
        <x:v>social</x:v>
      </x:c>
      <x:c r="B8" s="7" t="n">
        <x:f>SUMIFS($G$20:$G$31,$B$20:$B$31,A8)</x:f>
        <x:v>3</x:v>
      </x:c>
      <x:c r="C8" s="7" t="n">
        <x:f>SUMIFS($D$20:$D$31,$B$20:$B$31,A8,$G$20:$G$31,1)</x:f>
        <x:v>330</x:v>
      </x:c>
      <x:c r="D8" s="7" t="n">
        <x:f>SUMIFS($H$20:$H$31,$B$20:$B$31,A8)</x:f>
        <x:v>180</x:v>
      </x:c>
      <x:c r="E8" s="8" t="n">
        <x:f>IF(B8=0,"n.a.",D8/B8)</x:f>
        <x:v>60</x:v>
      </x:c>
      <x:c r="F8" s="2"/>
      <x:c r="G8" s="2"/>
      <x:c r="H8" s="2"/>
    </x:row>
    <x:row r="9" ht="24" customHeight="1">
      <x:c r="A9" s="2" t="str">
        <x:v>email</x:v>
      </x:c>
      <x:c r="B9" s="7" t="n">
        <x:f>SUMIFS($G$20:$G$31,$B$20:$B$31,A9)</x:f>
        <x:v>2</x:v>
      </x:c>
      <x:c r="C9" s="7" t="n">
        <x:f>SUMIFS($D$20:$D$31,$B$20:$B$31,A9,$G$20:$G$31,1)</x:f>
        <x:v>310</x:v>
      </x:c>
      <x:c r="D9" s="7" t="n">
        <x:f>SUMIFS($H$20:$H$31,$B$20:$B$31,A9)</x:f>
        <x:v>300</x:v>
      </x:c>
      <x:c r="E9" s="8" t="n">
        <x:f>IF(B9=0,"n.a.",D9/B9)</x:f>
        <x:v>150</x:v>
      </x:c>
      <x:c r="F9" s="2"/>
      <x:c r="G9" s="2"/>
      <x:c r="H9" s="2"/>
    </x:row>
    <x:row r="10" ht="24" customHeight="1">
      <x:c r="A10" s="2" t="str">
        <x:v>未标注</x:v>
      </x:c>
      <x:c r="B10" s="7" t="n">
        <x:f>SUMIFS($G$20:$G$31,$B$20:$B$31,A10)</x:f>
        <x:v>1</x:v>
      </x:c>
      <x:c r="C10" s="7" t="n">
        <x:f>SUMIFS($D$20:$D$31,$B$20:$B$31,A10,$G$20:$G$31,1)</x:f>
        <x:v>50</x:v>
      </x:c>
      <x:c r="D10" s="7" t="n">
        <x:f>SUMIFS($H$20:$H$31,$B$20:$B$31,A10)</x:f>
        <x:v>50</x:v>
      </x:c>
      <x:c r="E10" s="8" t="n">
        <x:f>IF(B10=0,"n.a.",D10/B10)</x:f>
        <x:v>50</x:v>
      </x:c>
      <x:c r="F10" s="2"/>
      <x:c r="G10" s="2"/>
      <x:c r="H10" s="2"/>
    </x:row>
    <x:row r="11" ht="24" customHeight="1">
      <x:c r="A11" s="12" t="str">
        <x:v>合计</x:v>
      </x:c>
      <x:c r="B11" s="13" t="n">
        <x:f>SUM(B7:B10)</x:f>
        <x:v>10</x:v>
      </x:c>
      <x:c r="C11" s="13" t="n">
        <x:f>SUM(C7:C10)</x:f>
        <x:v>1070</x:v>
      </x:c>
      <x:c r="D11" s="13" t="n">
        <x:f>SUM(D7:D10)</x:f>
        <x:v>890</x:v>
      </x:c>
      <x:c r="E11" s="14" t="n">
        <x:f>IF(B11=0,"n.a.",D11/B11)</x:f>
        <x:v>89</x:v>
      </x:c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先自行分析原始数据，再核对下方步骤；本表未创建原生数据透视表。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 t="str">
        <x:v>原始12行；订单粒度11条；其中paid 10条。空渠道保留为未标注。</x:v>
      </x:c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7" customHeight="1">
      <x:c r="A19" s="6" t="str">
        <x:v>订单ID</x:v>
      </x:c>
      <x:c r="B19" s="6" t="str">
        <x:v>渠道归类</x:v>
      </x:c>
      <x:c r="C19" s="6" t="str">
        <x:v>状态</x:v>
      </x:c>
      <x:c r="D19" s="6" t="str">
        <x:v>实付金额</x:v>
      </x:c>
      <x:c r="E19" s="6" t="str">
        <x:v>退款金额</x:v>
      </x:c>
      <x:c r="F19" s="6" t="str">
        <x:v>首条记录</x:v>
      </x:c>
      <x:c r="G19" s="6" t="str">
        <x:v>纳入支付数</x:v>
      </x:c>
      <x:c r="H19" s="6" t="str">
        <x:v>退款后净额</x:v>
      </x:c>
    </x:row>
    <x:row r="20" ht="24" customHeight="1">
      <x:c r="A20" s="2" t="str">
        <x:f>'原始数据'!B7</x:f>
        <x:v>O01</x:v>
      </x:c>
      <x:c r="B20" s="2" t="str">
        <x:f>IF('原始数据'!C7="","未标注",'原始数据'!C7)</x:f>
        <x:v>search</x:v>
      </x:c>
      <x:c r="C20" s="2" t="str">
        <x:f>'原始数据'!D7</x:f>
        <x:v>paid</x:v>
      </x:c>
      <x:c r="D20" s="7" t="n">
        <x:f>'原始数据'!E7</x:f>
        <x:v>100</x:v>
      </x:c>
      <x:c r="E20" s="7" t="n">
        <x:f>'原始数据'!F7</x:f>
        <x:v>0</x:v>
      </x:c>
      <x:c r="F20" s="7" t="n">
        <x:f>IF(COUNTIFS($A$20:A20,A20)=1,1,0)</x:f>
        <x:v>1</x:v>
      </x:c>
      <x:c r="G20" s="7" t="n">
        <x:f>IF(AND(F20=1,C20="paid"),1,0)</x:f>
        <x:v>1</x:v>
      </x:c>
      <x:c r="H20" s="7" t="n">
        <x:f>IF(G20=1,D20-E20,0)</x:f>
        <x:v>100</x:v>
      </x:c>
    </x:row>
    <x:row r="21" ht="24" customHeight="1">
      <x:c r="A21" s="2" t="str">
        <x:f>'原始数据'!B8</x:f>
        <x:v>O02</x:v>
      </x:c>
      <x:c r="B21" s="2" t="str">
        <x:f>IF('原始数据'!C8="","未标注",'原始数据'!C8)</x:f>
        <x:v>social</x:v>
      </x:c>
      <x:c r="C21" s="2" t="str">
        <x:f>'原始数据'!D8</x:f>
        <x:v>paid</x:v>
      </x:c>
      <x:c r="D21" s="7" t="n">
        <x:f>'原始数据'!E8</x:f>
        <x:v>80</x:v>
      </x:c>
      <x:c r="E21" s="7" t="n">
        <x:f>'原始数据'!F8</x:f>
        <x:v>0</x:v>
      </x:c>
      <x:c r="F21" s="7" t="n">
        <x:f>IF(COUNTIFS($A$20:A21,A21)=1,1,0)</x:f>
        <x:v>1</x:v>
      </x:c>
      <x:c r="G21" s="7" t="n">
        <x:f>IF(AND(F21=1,C21="paid"),1,0)</x:f>
        <x:v>1</x:v>
      </x:c>
      <x:c r="H21" s="7" t="n">
        <x:f>IF(G21=1,D21-E21,0)</x:f>
        <x:v>80</x:v>
      </x:c>
    </x:row>
    <x:row r="22" ht="24" customHeight="1">
      <x:c r="A22" s="2" t="str">
        <x:f>'原始数据'!B9</x:f>
        <x:v>O03</x:v>
      </x:c>
      <x:c r="B22" s="2" t="str">
        <x:f>IF('原始数据'!C9="","未标注",'原始数据'!C9)</x:f>
        <x:v>search</x:v>
      </x:c>
      <x:c r="C22" s="2" t="str">
        <x:f>'原始数据'!D9</x:f>
        <x:v>paid</x:v>
      </x:c>
      <x:c r="D22" s="7" t="n">
        <x:f>'原始数据'!E9</x:f>
        <x:v>120</x:v>
      </x:c>
      <x:c r="E22" s="7" t="n">
        <x:f>'原始数据'!F9</x:f>
        <x:v>20</x:v>
      </x:c>
      <x:c r="F22" s="7" t="n">
        <x:f>IF(COUNTIFS($A$20:A22,A22)=1,1,0)</x:f>
        <x:v>1</x:v>
      </x:c>
      <x:c r="G22" s="7" t="n">
        <x:f>IF(AND(F22=1,C22="paid"),1,0)</x:f>
        <x:v>1</x:v>
      </x:c>
      <x:c r="H22" s="7" t="n">
        <x:f>IF(G22=1,D22-E22,0)</x:f>
        <x:v>100</x:v>
      </x:c>
    </x:row>
    <x:row r="23" ht="24" customHeight="1">
      <x:c r="A23" s="2" t="str">
        <x:f>'原始数据'!B10</x:f>
        <x:v>O04</x:v>
      </x:c>
      <x:c r="B23" s="2" t="str">
        <x:f>IF('原始数据'!C10="","未标注",'原始数据'!C10)</x:f>
        <x:v>social</x:v>
      </x:c>
      <x:c r="C23" s="2" t="str">
        <x:f>'原始数据'!D10</x:f>
        <x:v>cancelled</x:v>
      </x:c>
      <x:c r="D23" s="7" t="n">
        <x:f>'原始数据'!E10</x:f>
        <x:v>60</x:v>
      </x:c>
      <x:c r="E23" s="7" t="n">
        <x:f>'原始数据'!F10</x:f>
        <x:v>0</x:v>
      </x:c>
      <x:c r="F23" s="7" t="n">
        <x:f>IF(COUNTIFS($A$20:A23,A23)=1,1,0)</x:f>
        <x:v>1</x:v>
      </x:c>
      <x:c r="G23" s="7" t="n">
        <x:f>IF(AND(F23=1,C23="paid"),1,0)</x:f>
        <x:v>0</x:v>
      </x:c>
      <x:c r="H23" s="7" t="n">
        <x:f>IF(G23=1,D23-E23,0)</x:f>
        <x:v>0</x:v>
      </x:c>
    </x:row>
    <x:row r="24" ht="24" customHeight="1">
      <x:c r="A24" s="2" t="str">
        <x:f>'原始数据'!B11</x:f>
        <x:v>O05</x:v>
      </x:c>
      <x:c r="B24" s="2" t="str">
        <x:f>IF('原始数据'!C11="","未标注",'原始数据'!C11)</x:f>
        <x:v>email</x:v>
      </x:c>
      <x:c r="C24" s="2" t="str">
        <x:f>'原始数据'!D11</x:f>
        <x:v>paid</x:v>
      </x:c>
      <x:c r="D24" s="7" t="n">
        <x:f>'原始数据'!E11</x:f>
        <x:v>200</x:v>
      </x:c>
      <x:c r="E24" s="7" t="n">
        <x:f>'原始数据'!F11</x:f>
        <x:v>0</x:v>
      </x:c>
      <x:c r="F24" s="7" t="n">
        <x:f>IF(COUNTIFS($A$20:A24,A24)=1,1,0)</x:f>
        <x:v>1</x:v>
      </x:c>
      <x:c r="G24" s="7" t="n">
        <x:f>IF(AND(F24=1,C24="paid"),1,0)</x:f>
        <x:v>1</x:v>
      </x:c>
      <x:c r="H24" s="7" t="n">
        <x:f>IF(G24=1,D24-E24,0)</x:f>
        <x:v>200</x:v>
      </x:c>
    </x:row>
    <x:row r="25" ht="24" customHeight="1">
      <x:c r="A25" s="2" t="str">
        <x:f>'原始数据'!B12</x:f>
        <x:v>O06</x:v>
      </x:c>
      <x:c r="B25" s="2" t="str">
        <x:f>IF('原始数据'!C12="","未标注",'原始数据'!C12)</x:f>
        <x:v>search</x:v>
      </x:c>
      <x:c r="C25" s="2" t="str">
        <x:f>'原始数据'!D12</x:f>
        <x:v>paid</x:v>
      </x:c>
      <x:c r="D25" s="7" t="n">
        <x:f>'原始数据'!E12</x:f>
        <x:v>90</x:v>
      </x:c>
      <x:c r="E25" s="7" t="n">
        <x:f>'原始数据'!F12</x:f>
        <x:v>0</x:v>
      </x:c>
      <x:c r="F25" s="7" t="n">
        <x:f>IF(COUNTIFS($A$20:A25,A25)=1,1,0)</x:f>
        <x:v>1</x:v>
      </x:c>
      <x:c r="G25" s="7" t="n">
        <x:f>IF(AND(F25=1,C25="paid"),1,0)</x:f>
        <x:v>1</x:v>
      </x:c>
      <x:c r="H25" s="7" t="n">
        <x:f>IF(G25=1,D25-E25,0)</x:f>
        <x:v>90</x:v>
      </x:c>
    </x:row>
    <x:row r="26" ht="24" customHeight="1">
      <x:c r="A26" s="2" t="str">
        <x:f>'原始数据'!B13</x:f>
        <x:v>O07</x:v>
      </x:c>
      <x:c r="B26" s="2" t="str">
        <x:f>IF('原始数据'!C13="","未标注",'原始数据'!C13)</x:f>
        <x:v>social</x:v>
      </x:c>
      <x:c r="C26" s="2" t="str">
        <x:f>'原始数据'!D13</x:f>
        <x:v>paid</x:v>
      </x:c>
      <x:c r="D26" s="7" t="n">
        <x:f>'原始数据'!E13</x:f>
        <x:v>150</x:v>
      </x:c>
      <x:c r="E26" s="7" t="n">
        <x:f>'原始数据'!F13</x:f>
        <x:v>150</x:v>
      </x:c>
      <x:c r="F26" s="7" t="n">
        <x:f>IF(COUNTIFS($A$20:A26,A26)=1,1,0)</x:f>
        <x:v>1</x:v>
      </x:c>
      <x:c r="G26" s="7" t="n">
        <x:f>IF(AND(F26=1,C26="paid"),1,0)</x:f>
        <x:v>1</x:v>
      </x:c>
      <x:c r="H26" s="7" t="n">
        <x:f>IF(G26=1,D26-E26,0)</x:f>
        <x:v>0</x:v>
      </x:c>
    </x:row>
    <x:row r="27" ht="24" customHeight="1">
      <x:c r="A27" s="2" t="str">
        <x:f>'原始数据'!B14</x:f>
        <x:v>O08</x:v>
      </x:c>
      <x:c r="B27" s="2" t="str">
        <x:f>IF('原始数据'!C14="","未标注",'原始数据'!C14)</x:f>
        <x:v>email</x:v>
      </x:c>
      <x:c r="C27" s="2" t="str">
        <x:f>'原始数据'!D14</x:f>
        <x:v>paid</x:v>
      </x:c>
      <x:c r="D27" s="7" t="n">
        <x:f>'原始数据'!E14</x:f>
        <x:v>110</x:v>
      </x:c>
      <x:c r="E27" s="7" t="n">
        <x:f>'原始数据'!F14</x:f>
        <x:v>10</x:v>
      </x:c>
      <x:c r="F27" s="7" t="n">
        <x:f>IF(COUNTIFS($A$20:A27,A27)=1,1,0)</x:f>
        <x:v>1</x:v>
      </x:c>
      <x:c r="G27" s="7" t="n">
        <x:f>IF(AND(F27=1,C27="paid"),1,0)</x:f>
        <x:v>1</x:v>
      </x:c>
      <x:c r="H27" s="7" t="n">
        <x:f>IF(G27=1,D27-E27,0)</x:f>
        <x:v>100</x:v>
      </x:c>
    </x:row>
    <x:row r="28" ht="24" customHeight="1">
      <x:c r="A28" s="2" t="str">
        <x:f>'原始数据'!B15</x:f>
        <x:v>O09</x:v>
      </x:c>
      <x:c r="B28" s="2" t="str">
        <x:f>IF('原始数据'!C15="","未标注",'原始数据'!C15)</x:f>
        <x:v>search</x:v>
      </x:c>
      <x:c r="C28" s="2" t="str">
        <x:f>'原始数据'!D15</x:f>
        <x:v>paid</x:v>
      </x:c>
      <x:c r="D28" s="7" t="n">
        <x:f>'原始数据'!E15</x:f>
        <x:v>70</x:v>
      </x:c>
      <x:c r="E28" s="7" t="n">
        <x:f>'原始数据'!F15</x:f>
        <x:v>0</x:v>
      </x:c>
      <x:c r="F28" s="7" t="n">
        <x:f>IF(COUNTIFS($A$20:A28,A28)=1,1,0)</x:f>
        <x:v>1</x:v>
      </x:c>
      <x:c r="G28" s="7" t="n">
        <x:f>IF(AND(F28=1,C28="paid"),1,0)</x:f>
        <x:v>1</x:v>
      </x:c>
      <x:c r="H28" s="7" t="n">
        <x:f>IF(G28=1,D28-E28,0)</x:f>
        <x:v>70</x:v>
      </x:c>
    </x:row>
    <x:row r="29" ht="24" customHeight="1">
      <x:c r="A29" s="2" t="str">
        <x:f>'原始数据'!B16</x:f>
        <x:v>O10</x:v>
      </x:c>
      <x:c r="B29" s="2" t="str">
        <x:f>IF('原始数据'!C16="","未标注",'原始数据'!C16)</x:f>
        <x:v>social</x:v>
      </x:c>
      <x:c r="C29" s="2" t="str">
        <x:f>'原始数据'!D16</x:f>
        <x:v>paid</x:v>
      </x:c>
      <x:c r="D29" s="7" t="n">
        <x:f>'原始数据'!E16</x:f>
        <x:v>100</x:v>
      </x:c>
      <x:c r="E29" s="7" t="n">
        <x:f>'原始数据'!F16</x:f>
        <x:v>0</x:v>
      </x:c>
      <x:c r="F29" s="7" t="n">
        <x:f>IF(COUNTIFS($A$20:A29,A29)=1,1,0)</x:f>
        <x:v>1</x:v>
      </x:c>
      <x:c r="G29" s="7" t="n">
        <x:f>IF(AND(F29=1,C29="paid"),1,0)</x:f>
        <x:v>1</x:v>
      </x:c>
      <x:c r="H29" s="7" t="n">
        <x:f>IF(G29=1,D29-E29,0)</x:f>
        <x:v>100</x:v>
      </x:c>
    </x:row>
    <x:row r="30" ht="24" customHeight="1">
      <x:c r="A30" s="2" t="str">
        <x:f>'原始数据'!B17</x:f>
        <x:v>O11</x:v>
      </x:c>
      <x:c r="B30" s="2" t="str">
        <x:f>IF('原始数据'!C17="","未标注",'原始数据'!C17)</x:f>
        <x:v>未标注</x:v>
      </x:c>
      <x:c r="C30" s="2" t="str">
        <x:f>'原始数据'!D17</x:f>
        <x:v>paid</x:v>
      </x:c>
      <x:c r="D30" s="7" t="n">
        <x:f>'原始数据'!E17</x:f>
        <x:v>50</x:v>
      </x:c>
      <x:c r="E30" s="7" t="n">
        <x:f>'原始数据'!F17</x:f>
        <x:v>0</x:v>
      </x:c>
      <x:c r="F30" s="7" t="n">
        <x:f>IF(COUNTIFS($A$20:A30,A30)=1,1,0)</x:f>
        <x:v>1</x:v>
      </x:c>
      <x:c r="G30" s="7" t="n">
        <x:f>IF(AND(F30=1,C30="paid"),1,0)</x:f>
        <x:v>1</x:v>
      </x:c>
      <x:c r="H30" s="7" t="n">
        <x:f>IF(G30=1,D30-E30,0)</x:f>
        <x:v>50</x:v>
      </x:c>
    </x:row>
    <x:row r="31" ht="24" customHeight="1">
      <x:c r="A31" s="2" t="str">
        <x:f>'原始数据'!B18</x:f>
        <x:v>O03</x:v>
      </x:c>
      <x:c r="B31" s="2" t="str">
        <x:f>IF('原始数据'!C18="","未标注",'原始数据'!C18)</x:f>
        <x:v>search</x:v>
      </x:c>
      <x:c r="C31" s="2" t="str">
        <x:f>'原始数据'!D18</x:f>
        <x:v>paid</x:v>
      </x:c>
      <x:c r="D31" s="7" t="n">
        <x:f>'原始数据'!E18</x:f>
        <x:v>120</x:v>
      </x:c>
      <x:c r="E31" s="7" t="n">
        <x:f>'原始数据'!F18</x:f>
        <x:v>20</x:v>
      </x:c>
      <x:c r="F31" s="7" t="n">
        <x:f>IF(COUNTIFS($A$20:A31,A31)=1,1,0)</x:f>
        <x:v>0</x:v>
      </x:c>
      <x:c r="G31" s="7" t="n">
        <x:f>IF(AND(F31=1,C31="paid"),1,0)</x:f>
        <x:v>0</x:v>
      </x:c>
      <x:c r="H31" s="7" t="n">
        <x:f>IF(G31=1,D31-E31,0)</x:f>
        <x:v>0</x:v>
      </x:c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原始订单导出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来源：STEM Career原创模拟；金额为同一教学单位；r12是r03的完全重复导出。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6" t="str">
        <x:v>原始行ID</x:v>
      </x:c>
      <x:c r="B6" s="6" t="str">
        <x:v>订单ID</x:v>
      </x:c>
      <x:c r="C6" s="6" t="str">
        <x:v>渠道</x:v>
      </x:c>
      <x:c r="D6" s="6" t="str">
        <x:v>状态</x:v>
      </x:c>
      <x:c r="E6" s="6" t="str">
        <x:v>实付金额</x:v>
      </x:c>
      <x:c r="F6" s="6" t="str">
        <x:v>退款金额</x:v>
      </x:c>
      <x:c r="G6" s="2"/>
      <x:c r="H6" s="2"/>
    </x:row>
    <x:row r="7" ht="24" customHeight="1">
      <x:c r="A7" s="2" t="str">
        <x:v>r01</x:v>
      </x:c>
      <x:c r="B7" s="2" t="str">
        <x:v>O01</x:v>
      </x:c>
      <x:c r="C7" s="2" t="str">
        <x:v>search</x:v>
      </x:c>
      <x:c r="D7" s="2" t="str">
        <x:v>paid</x:v>
      </x:c>
      <x:c r="E7" s="7" t="n">
        <x:v>100</x:v>
      </x:c>
      <x:c r="F7" s="7" t="n">
        <x:v>0</x:v>
      </x:c>
      <x:c r="G7" s="2"/>
      <x:c r="H7" s="2"/>
    </x:row>
    <x:row r="8" ht="24" customHeight="1">
      <x:c r="A8" s="2" t="str">
        <x:v>r02</x:v>
      </x:c>
      <x:c r="B8" s="2" t="str">
        <x:v>O02</x:v>
      </x:c>
      <x:c r="C8" s="2" t="str">
        <x:v>social</x:v>
      </x:c>
      <x:c r="D8" s="2" t="str">
        <x:v>paid</x:v>
      </x:c>
      <x:c r="E8" s="7" t="n">
        <x:v>80</x:v>
      </x:c>
      <x:c r="F8" s="7" t="n">
        <x:v>0</x:v>
      </x:c>
      <x:c r="G8" s="2"/>
      <x:c r="H8" s="2"/>
    </x:row>
    <x:row r="9" ht="24" customHeight="1">
      <x:c r="A9" s="2" t="str">
        <x:v>r03</x:v>
      </x:c>
      <x:c r="B9" s="2" t="str">
        <x:v>O03</x:v>
      </x:c>
      <x:c r="C9" s="2" t="str">
        <x:v>search</x:v>
      </x:c>
      <x:c r="D9" s="2" t="str">
        <x:v>paid</x:v>
      </x:c>
      <x:c r="E9" s="7" t="n">
        <x:v>120</x:v>
      </x:c>
      <x:c r="F9" s="7" t="n">
        <x:v>20</x:v>
      </x:c>
      <x:c r="G9" s="2"/>
      <x:c r="H9" s="2"/>
    </x:row>
    <x:row r="10" ht="24" customHeight="1">
      <x:c r="A10" s="2" t="str">
        <x:v>r04</x:v>
      </x:c>
      <x:c r="B10" s="2" t="str">
        <x:v>O04</x:v>
      </x:c>
      <x:c r="C10" s="2" t="str">
        <x:v>social</x:v>
      </x:c>
      <x:c r="D10" s="2" t="str">
        <x:v>cancelled</x:v>
      </x:c>
      <x:c r="E10" s="7" t="n">
        <x:v>60</x:v>
      </x:c>
      <x:c r="F10" s="7" t="n">
        <x:v>0</x:v>
      </x:c>
      <x:c r="G10" s="2"/>
      <x:c r="H10" s="2"/>
    </x:row>
    <x:row r="11" ht="24" customHeight="1">
      <x:c r="A11" s="2" t="str">
        <x:v>r05</x:v>
      </x:c>
      <x:c r="B11" s="2" t="str">
        <x:v>O05</x:v>
      </x:c>
      <x:c r="C11" s="2" t="str">
        <x:v>email</x:v>
      </x:c>
      <x:c r="D11" s="2" t="str">
        <x:v>paid</x:v>
      </x:c>
      <x:c r="E11" s="7" t="n">
        <x:v>200</x:v>
      </x:c>
      <x:c r="F11" s="7" t="n">
        <x:v>0</x:v>
      </x:c>
      <x:c r="G11" s="2"/>
      <x:c r="H11" s="2"/>
    </x:row>
    <x:row r="12" ht="24" customHeight="1">
      <x:c r="A12" s="2" t="str">
        <x:v>r06</x:v>
      </x:c>
      <x:c r="B12" s="2" t="str">
        <x:v>O06</x:v>
      </x:c>
      <x:c r="C12" s="2" t="str">
        <x:v>search</x:v>
      </x:c>
      <x:c r="D12" s="2" t="str">
        <x:v>paid</x:v>
      </x:c>
      <x:c r="E12" s="7" t="n">
        <x:v>90</x:v>
      </x:c>
      <x:c r="F12" s="7" t="n">
        <x:v>0</x:v>
      </x:c>
      <x:c r="G12" s="2"/>
      <x:c r="H12" s="2"/>
    </x:row>
    <x:row r="13" ht="24" customHeight="1">
      <x:c r="A13" s="2" t="str">
        <x:v>r07</x:v>
      </x:c>
      <x:c r="B13" s="2" t="str">
        <x:v>O07</x:v>
      </x:c>
      <x:c r="C13" s="2" t="str">
        <x:v>social</x:v>
      </x:c>
      <x:c r="D13" s="2" t="str">
        <x:v>paid</x:v>
      </x:c>
      <x:c r="E13" s="7" t="n">
        <x:v>150</x:v>
      </x:c>
      <x:c r="F13" s="7" t="n">
        <x:v>150</x:v>
      </x:c>
      <x:c r="G13" s="2"/>
      <x:c r="H13" s="2"/>
    </x:row>
    <x:row r="14" ht="24" customHeight="1">
      <x:c r="A14" s="2" t="str">
        <x:v>r08</x:v>
      </x:c>
      <x:c r="B14" s="2" t="str">
        <x:v>O08</x:v>
      </x:c>
      <x:c r="C14" s="2" t="str">
        <x:v>email</x:v>
      </x:c>
      <x:c r="D14" s="2" t="str">
        <x:v>paid</x:v>
      </x:c>
      <x:c r="E14" s="7" t="n">
        <x:v>110</x:v>
      </x:c>
      <x:c r="F14" s="7" t="n">
        <x:v>10</x:v>
      </x:c>
      <x:c r="G14" s="2"/>
      <x:c r="H14" s="2"/>
    </x:row>
    <x:row r="15" ht="24" customHeight="1">
      <x:c r="A15" s="2" t="str">
        <x:v>r09</x:v>
      </x:c>
      <x:c r="B15" s="2" t="str">
        <x:v>O09</x:v>
      </x:c>
      <x:c r="C15" s="2" t="str">
        <x:v>search</x:v>
      </x:c>
      <x:c r="D15" s="2" t="str">
        <x:v>paid</x:v>
      </x:c>
      <x:c r="E15" s="7" t="n">
        <x:v>70</x:v>
      </x:c>
      <x:c r="F15" s="7" t="n">
        <x:v>0</x:v>
      </x:c>
      <x:c r="G15" s="2"/>
      <x:c r="H15" s="2"/>
    </x:row>
    <x:row r="16" ht="24" customHeight="1">
      <x:c r="A16" s="2" t="str">
        <x:v>r10</x:v>
      </x:c>
      <x:c r="B16" s="2" t="str">
        <x:v>O10</x:v>
      </x:c>
      <x:c r="C16" s="2" t="str">
        <x:v>social</x:v>
      </x:c>
      <x:c r="D16" s="2" t="str">
        <x:v>paid</x:v>
      </x:c>
      <x:c r="E16" s="7" t="n">
        <x:v>100</x:v>
      </x:c>
      <x:c r="F16" s="7" t="n">
        <x:v>0</x:v>
      </x:c>
      <x:c r="G16" s="2"/>
      <x:c r="H16" s="2"/>
    </x:row>
    <x:row r="17" ht="24" customHeight="1">
      <x:c r="A17" s="2" t="str">
        <x:v>r11</x:v>
      </x:c>
      <x:c r="B17" s="2" t="str">
        <x:v>O11</x:v>
      </x:c>
      <x:c r="C17" s="2" t="str"/>
      <x:c r="D17" s="2" t="str">
        <x:v>paid</x:v>
      </x:c>
      <x:c r="E17" s="7" t="n">
        <x:v>50</x:v>
      </x:c>
      <x:c r="F17" s="7" t="n">
        <x:v>0</x:v>
      </x:c>
      <x:c r="G17" s="2"/>
      <x:c r="H17" s="2"/>
    </x:row>
    <x:row r="18" ht="24" customHeight="1">
      <x:c r="A18" s="2" t="str">
        <x:v>r12</x:v>
      </x:c>
      <x:c r="B18" s="2" t="str">
        <x:v>O03</x:v>
      </x:c>
      <x:c r="C18" s="2" t="str">
        <x:v>search</x:v>
      </x:c>
      <x:c r="D18" s="2" t="str">
        <x:v>paid</x:v>
      </x:c>
      <x:c r="E18" s="7" t="n">
        <x:v>120</x:v>
      </x:c>
      <x:c r="F18" s="7" t="n">
        <x:v>20</x:v>
      </x:c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</x:sheetData>
  <x:pageMargins left="0.7" right="0.7" top="0.75" bottom="0.75" header="0.3" footer="0.3"/>
</x:worksheet>
</file>